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580" activeTab="0"/>
  </bookViews>
  <sheets>
    <sheet name="183 REGIONALI 1998-2001" sheetId="1" r:id="rId1"/>
  </sheets>
  <definedNames>
    <definedName name="_FiltroDatabase" localSheetId="0" hidden="1">'183 REGIONALI 1998-2001'!$C$1:$Q$1</definedName>
    <definedName name="_xlnm.Print_Titles" localSheetId="0">'183 REGIONALI 1998-2001'!$1:$1</definedName>
  </definedNames>
  <calcPr fullCalcOnLoad="1"/>
</workbook>
</file>

<file path=xl/sharedStrings.xml><?xml version="1.0" encoding="utf-8"?>
<sst xmlns="http://schemas.openxmlformats.org/spreadsheetml/2006/main" count="138" uniqueCount="80">
  <si>
    <t>TITOLO</t>
  </si>
  <si>
    <t>CODICE</t>
  </si>
  <si>
    <t>PROV.</t>
  </si>
  <si>
    <t>000</t>
  </si>
  <si>
    <t>RA</t>
  </si>
  <si>
    <t>2E7F001</t>
  </si>
  <si>
    <t>2E7F002</t>
  </si>
  <si>
    <t>2E7F003</t>
  </si>
  <si>
    <t>2E7F004</t>
  </si>
  <si>
    <t>2E7F005</t>
  </si>
  <si>
    <t>2E7F006</t>
  </si>
  <si>
    <t>1E7F001</t>
  </si>
  <si>
    <t>2E7F008</t>
  </si>
  <si>
    <t>2E7F007</t>
  </si>
  <si>
    <t>2E7F009</t>
  </si>
  <si>
    <t>FC</t>
  </si>
  <si>
    <t>2E7F011</t>
  </si>
  <si>
    <t>2E7F012</t>
  </si>
  <si>
    <t>2E7F013</t>
  </si>
  <si>
    <t>001</t>
  </si>
  <si>
    <t>002</t>
  </si>
  <si>
    <t>2E7F018</t>
  </si>
  <si>
    <t>Cons. Bon. Romagna Centr.</t>
  </si>
  <si>
    <t>RA FC</t>
  </si>
  <si>
    <t>IMPORTO FINANZIAMENTO Euro Del. G. 2557/00</t>
  </si>
  <si>
    <t>LOTTO</t>
  </si>
  <si>
    <t>SOGGETTO ATTUATORE</t>
  </si>
  <si>
    <t>Consorzio Bonififica della Romagna Centrale</t>
  </si>
  <si>
    <t>RUSSI  - BAGNACAVALLO  - RAVENNA  - FIUME LAMONE - Manutenzione ordinaria nel tratto classificato di 2^ categoria</t>
  </si>
  <si>
    <t>RAVENNA  - CERVIA  - FIUME SAVIO - Manutenzione ordinaria delle arginature per l'officiosità idraulica</t>
  </si>
  <si>
    <t>RAVENNA  - TORRENTE BEVANO - Sfalcio poliennale delle arginature dal confine forlivese alla foce</t>
  </si>
  <si>
    <t>RAVENNA  - RUSSI  - FAENZA  - FORLI'  - FIUMI UNITI - Manutenzione opere idrauliche dall'abitato di Borgo Sisa verso valle e taglio periodico di vegetazione</t>
  </si>
  <si>
    <t>CIVITELLA DI ROMAGNA  - Opere di sistemazione movimento franoso nella frazione di Voltre</t>
  </si>
  <si>
    <t>METRI CUBI DA ESTRARRE Del. G. 2557/00</t>
  </si>
  <si>
    <t>IMPORTO FINANZIAMENTO Del. G. 3065/01</t>
  </si>
  <si>
    <t>IMPORTO FINANZIAMENTO Euro Del. G. 3065/01</t>
  </si>
  <si>
    <t>IMPORTO FINANZIAMENTO Del. G. 1738/01</t>
  </si>
  <si>
    <t>IMPORTO FINANZIAMENTO Euro Del. G. 1738/01</t>
  </si>
  <si>
    <t>RAVENNA - CERVIA  - FIUME SAVIO - Adeguamento delle arginature negli abitati di Castiglione di Ravenna e Castiglione di Cervia</t>
  </si>
  <si>
    <t>2E7F010</t>
  </si>
  <si>
    <t xml:space="preserve">SOGLIANO AL RUBICONE - Opere di consolidamento dell'abitato capoluogo </t>
  </si>
  <si>
    <t>METRI CUBI DA ESTRARRE Del. G. 1738/01</t>
  </si>
  <si>
    <t>ANNUALITA' 1998</t>
  </si>
  <si>
    <t>ANNUALITA' 1999</t>
  </si>
  <si>
    <t>ANNUALITA' 2000</t>
  </si>
  <si>
    <t>2E7F019  (ex 2E7F008)</t>
  </si>
  <si>
    <t xml:space="preserve">RAVENNA - RUSSI - FAENZA - CANALE VIA CUPA - Rinforzo e rialzo arginale Canale via Cupa Cà Monte Ponte Manzone fino alla Via Fringuelline per Km.10 - 2° stralcio del 1° lotto </t>
  </si>
  <si>
    <t>2E7F002 (ex 2E7F010)</t>
  </si>
  <si>
    <t>1E7F005 (ex 1E7F002)</t>
  </si>
  <si>
    <t>VERGHERETO - Opere di consolidamento dell'abitato di Alfero</t>
  </si>
  <si>
    <t xml:space="preserve">FORLI'  - FIUME MONTONE - Intervento di risezionamento nel tratto arginato a valle della S.S. 9 Emilia, con estrazione di materiale terroso dalle golene - 2° lotto - 2° stralcio </t>
  </si>
  <si>
    <t>Comune di Cesenatico</t>
  </si>
  <si>
    <t>METRI CUBI DA ESTRARRE Del. G. 3065/01</t>
  </si>
  <si>
    <t>IMPORTO FINANZIAMENTO EURO</t>
  </si>
  <si>
    <t>IMPORTO FINANZIAMENTO Euro Del. G. 2179/04</t>
  </si>
  <si>
    <t xml:space="preserve">COMUNI VARI (FORLI')  - FIUME MONTONE - FIUME RONCO - FIUME BEVANO - Manutenzione idraulica per la pulizia da vegetazione, ripresa erosione nei tratti di pianura dei Fiumi Montone, Ronco, Bevano (Forlì) </t>
  </si>
  <si>
    <t xml:space="preserve">COMUNI VARI (FORLI')  - FIUME SAVIO - FIUME PISCIATELLO - FIUME RUBICONE - Manutenzione idraulica per la pulizia da vegetazione, ripresa erosione nei tratti di pianura dei Fiumi Savio Pisciatello e Rubicone (Cesena) </t>
  </si>
  <si>
    <t xml:space="preserve">METRI CUBI DA ESTRARRE </t>
  </si>
  <si>
    <t>BRISIGHELLA  - FAENZA  - RAVENNA  - RUSSI  - BAGNACAVALLO  - COTIGNOLA  - FIUME LAMONE - Manutenzione ordinaria del F. Lamone e rii secondari nel tratto non classificato nei comuni di Brisighella e Faenza e sfalcio delle arginature dell'asta di 2^ categoria in comuni vari</t>
  </si>
  <si>
    <t>MELDOLA - FIUME RONCO - Ampliamento sezioni idrauliche con estrazione di materiale alluvionale dalle pertinenze demaniali</t>
  </si>
  <si>
    <t>RAVENNA - RUSSI - FAENZA - BAGNACAVALLO - COTIGNOLA - BRISIGHELLA - MODIGLIANA - TREDOZIO - Manutenzione ordinaria alle opere d'arte nel sottobacino del T. Marzeno e reticolo idrografico con tecniche di bioingegneria naturalistica e sfalcio delle arginature dell'asta di seconda categoria del F. Lamone in comuni vari</t>
  </si>
  <si>
    <t xml:space="preserve">CESENATICO ) - Realizzazione di impianto di sollevamento con elettropompe presso l'immissione dello scolo Mesolino A.A. nello scolo Mesola di Montaletto - 1° stralcio del 1° lotto </t>
  </si>
  <si>
    <r>
      <t xml:space="preserve">Consorzio </t>
    </r>
    <r>
      <rPr>
        <sz val="8"/>
        <rFont val="Arial"/>
        <family val="2"/>
      </rPr>
      <t>Bonifica Savio Rubicone</t>
    </r>
  </si>
  <si>
    <t>METRI CUBI DA ESTRARRE Del. G. 2179/04</t>
  </si>
  <si>
    <t>ECONOMIE 1989-1999</t>
  </si>
  <si>
    <t>IMPORTO RIMODULATO ECONOMIE Del G. 2050/02 Euro</t>
  </si>
  <si>
    <t>IMPORTO FINANZIAMENTO Euro Del. G. 1021/04</t>
  </si>
  <si>
    <t>modifica codice intervento</t>
  </si>
  <si>
    <t>RAVENNA  - RUSSI  - FAENZA  - Rinforzo e rialzo arginale Canale via Cupa a monte del Ponte Manzone fino alla via Fringuelline per Km 10 - 1° stralcio del 1° lotto
+ € 284.051,30 L.183/89 annualità 2000</t>
  </si>
  <si>
    <t>RAVENNA - RUSSI - FAENZA - Rinforzo e rialzo arginale Canale via Cupa Cà Monte Ponte Manzone fino alla Via Fringuelline per Km.10 - 2° stralcio del 1° lotto 
+ € 129.114,22 L.183/89 annualità 1998</t>
  </si>
  <si>
    <r>
      <t xml:space="preserve">1E7F006 </t>
    </r>
    <r>
      <rPr>
        <sz val="10"/>
        <color indexed="17"/>
        <rFont val="Arial"/>
        <family val="2"/>
      </rPr>
      <t>(ex 1E7F003)</t>
    </r>
  </si>
  <si>
    <t>FORLI'  - FIUME MONTONE - Risezionamento nel tratto arginato a valle della SS n. 9 Emilia con esproprio delle golene da escavare
+ €  70.000,00 L.R.27/74 annualità 2001
+ € 46.496,91 L.R.27/74 annualità 2000</t>
  </si>
  <si>
    <t>COMUNI VARI - Manutenzione idraulica per la pulizia da vegetazione, ripresa erosione nei tratti di pianura dei Fiumi Montone, Ronco, Bevano, Savio, Pisciatello e Rubicone complessivi € 434.707,45</t>
  </si>
  <si>
    <t>CESENATICO - MARE ADRIATICO - Sistemazione di difesa del centro storico e del Porto Canale leonardesco contro le esondazioni marine
+ € 6.197.482,79 L.183/89 annualità 2000
+ € 1.485.000,00 Ord. 3124 FC1
+ €    748.559,21 Ord. 3277 FC1
+ €    330.000,00 L.R. 17/04 annualità 2004
+ €    424.635,19 Comune di Cesenatico</t>
  </si>
  <si>
    <t>CESENATICO - MARE ADRIATICO - Sistemazione di difesa del centro storico e del Porto Canale leonardesco contro le esondazioni marine
+ € 895.082,30 L.183/89 economie 89-99 (ex 2E8F004)
+ € 424.635,19 Com. di Cesenatico 
+ € 1.485.000,00 Ord.3124 Prot. Civile FC1
+ €   748.559,21 Ord.3277 Prot. Civile FC1
+ €   330.000,00 L.R. 17/04 annualità 2004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</si>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</sst>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#,##0_ ;\-#,##0\ "/>
    <numFmt numFmtId="182" formatCode="_-[$€-2]\ * #,##0.00_-;\-[$€-2]\ * #,##0.00_-;_-[$€-2]\ * &quot;-&quot;??_-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6"/>
      <name val="Arial"/>
      <family val="2"/>
    </font>
    <font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7"/>
      <color indexed="53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b/>
      <sz val="10"/>
      <color indexed="16"/>
      <name val="Arial"/>
      <family val="2"/>
    </font>
    <font>
      <b/>
      <sz val="14"/>
      <color indexed="18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" fontId="10" fillId="0" borderId="0" xfId="0" applyNumberFormat="1" applyFont="1" applyBorder="1" applyAlignment="1">
      <alignment vertical="top" wrapText="1"/>
    </xf>
    <xf numFmtId="3" fontId="7" fillId="0" borderId="0" xfId="19" applyNumberFormat="1" applyFont="1" applyAlignment="1">
      <alignment vertical="top" wrapText="1"/>
    </xf>
    <xf numFmtId="41" fontId="7" fillId="0" borderId="0" xfId="19" applyFont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Fill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3" fontId="7" fillId="0" borderId="0" xfId="19" applyNumberFormat="1" applyFont="1" applyFill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13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textRotation="90" wrapText="1"/>
    </xf>
    <xf numFmtId="3" fontId="9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justify" vertical="top" wrapText="1"/>
    </xf>
    <xf numFmtId="0" fontId="0" fillId="2" borderId="0" xfId="0" applyFill="1" applyBorder="1" applyAlignment="1">
      <alignment horizontal="center" vertical="top" wrapText="1"/>
    </xf>
    <xf numFmtId="3" fontId="7" fillId="2" borderId="0" xfId="19" applyNumberFormat="1" applyFont="1" applyFill="1" applyAlignment="1">
      <alignment vertical="top" wrapText="1"/>
    </xf>
    <xf numFmtId="4" fontId="10" fillId="2" borderId="0" xfId="0" applyNumberFormat="1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4" fontId="19" fillId="0" borderId="0" xfId="0" applyNumberFormat="1" applyFont="1" applyFill="1" applyAlignment="1">
      <alignment vertical="top" wrapText="1"/>
    </xf>
    <xf numFmtId="4" fontId="2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center" wrapText="1"/>
    </xf>
    <xf numFmtId="3" fontId="22" fillId="0" borderId="0" xfId="19" applyNumberFormat="1" applyFont="1" applyAlignment="1">
      <alignment vertical="top" wrapText="1"/>
    </xf>
    <xf numFmtId="3" fontId="15" fillId="0" borderId="1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vertical="top" wrapText="1"/>
    </xf>
    <xf numFmtId="3" fontId="23" fillId="0" borderId="0" xfId="19" applyNumberFormat="1" applyFont="1" applyAlignment="1">
      <alignment vertical="top" wrapText="1"/>
    </xf>
    <xf numFmtId="4" fontId="22" fillId="0" borderId="0" xfId="0" applyNumberFormat="1" applyFont="1" applyBorder="1" applyAlignment="1">
      <alignment vertical="top" wrapText="1"/>
    </xf>
    <xf numFmtId="3" fontId="22" fillId="0" borderId="0" xfId="0" applyNumberFormat="1" applyFont="1" applyBorder="1" applyAlignment="1">
      <alignment vertical="top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top" wrapText="1"/>
    </xf>
    <xf numFmtId="182" fontId="16" fillId="0" borderId="0" xfId="17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top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3" fontId="1" fillId="0" borderId="5" xfId="0" applyNumberFormat="1" applyFont="1" applyBorder="1" applyAlignment="1">
      <alignment/>
    </xf>
    <xf numFmtId="4" fontId="1" fillId="0" borderId="5" xfId="0" applyNumberFormat="1" applyFont="1" applyFill="1" applyBorder="1" applyAlignment="1">
      <alignment vertical="top" wrapText="1"/>
    </xf>
    <xf numFmtId="4" fontId="27" fillId="0" borderId="5" xfId="0" applyNumberFormat="1" applyFont="1" applyFill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CC00"/>
      <rgbColor rgb="00FF9900"/>
      <rgbColor rgb="00FF66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="85" zoomScaleNormal="85" workbookViewId="0" topLeftCell="A1">
      <pane xSplit="3" ySplit="1" topLeftCell="N2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T30" sqref="T30:U30"/>
    </sheetView>
  </sheetViews>
  <sheetFormatPr defaultColWidth="9.140625" defaultRowHeight="12.75" outlineLevelRow="1" outlineLevelCol="1"/>
  <cols>
    <col min="1" max="1" width="10.57421875" style="2" customWidth="1"/>
    <col min="2" max="2" width="4.140625" style="4" customWidth="1"/>
    <col min="3" max="3" width="51.57421875" style="0" customWidth="1"/>
    <col min="4" max="4" width="5.421875" style="2" customWidth="1"/>
    <col min="5" max="5" width="13.7109375" style="7" customWidth="1"/>
    <col min="6" max="13" width="14.421875" style="1" hidden="1" customWidth="1" outlineLevel="1"/>
    <col min="14" max="14" width="14.421875" style="1" customWidth="1" collapsed="1"/>
    <col min="15" max="18" width="14.421875" style="1" hidden="1" customWidth="1" outlineLevel="1"/>
    <col min="19" max="19" width="14.421875" style="1" customWidth="1" collapsed="1"/>
    <col min="20" max="20" width="13.8515625" style="22" hidden="1" customWidth="1" outlineLevel="1"/>
    <col min="21" max="21" width="15.28125" style="22" hidden="1" customWidth="1" outlineLevel="1"/>
    <col min="22" max="22" width="10.7109375" style="22" hidden="1" customWidth="1" outlineLevel="1"/>
    <col min="23" max="23" width="9.140625" style="22" customWidth="1" collapsed="1"/>
    <col min="24" max="16384" width="9.140625" style="22" customWidth="1"/>
  </cols>
  <sheetData>
    <row r="1" spans="1:22" s="41" customFormat="1" ht="36">
      <c r="A1" s="11" t="s">
        <v>1</v>
      </c>
      <c r="B1" s="12" t="s">
        <v>25</v>
      </c>
      <c r="C1" s="13" t="s">
        <v>0</v>
      </c>
      <c r="D1" s="14" t="s">
        <v>2</v>
      </c>
      <c r="E1" s="14" t="s">
        <v>26</v>
      </c>
      <c r="F1" s="20" t="s">
        <v>24</v>
      </c>
      <c r="G1" s="19" t="s">
        <v>36</v>
      </c>
      <c r="H1" s="20" t="s">
        <v>37</v>
      </c>
      <c r="I1" s="19" t="s">
        <v>34</v>
      </c>
      <c r="J1" s="20" t="s">
        <v>35</v>
      </c>
      <c r="K1" s="57" t="s">
        <v>65</v>
      </c>
      <c r="L1" s="20" t="s">
        <v>66</v>
      </c>
      <c r="M1" s="20" t="s">
        <v>54</v>
      </c>
      <c r="N1" s="44" t="s">
        <v>53</v>
      </c>
      <c r="O1" s="50" t="s">
        <v>33</v>
      </c>
      <c r="P1" s="50" t="s">
        <v>41</v>
      </c>
      <c r="Q1" s="50" t="s">
        <v>52</v>
      </c>
      <c r="R1" s="50" t="s">
        <v>63</v>
      </c>
      <c r="S1" s="52" t="s">
        <v>57</v>
      </c>
      <c r="T1" s="60" t="s">
        <v>75</v>
      </c>
      <c r="U1" s="61" t="s">
        <v>76</v>
      </c>
      <c r="V1" s="62" t="s">
        <v>77</v>
      </c>
    </row>
    <row r="2" spans="1:23" ht="18">
      <c r="A2" s="28"/>
      <c r="B2" s="29"/>
      <c r="C2" s="58" t="s">
        <v>42</v>
      </c>
      <c r="D2" s="5"/>
      <c r="E2" s="5"/>
      <c r="F2" s="30"/>
      <c r="G2" s="31"/>
      <c r="H2" s="30"/>
      <c r="I2" s="31"/>
      <c r="J2" s="30"/>
      <c r="K2" s="30"/>
      <c r="L2" s="30"/>
      <c r="M2" s="30"/>
      <c r="N2" s="30"/>
      <c r="O2" s="30"/>
      <c r="P2" s="32"/>
      <c r="Q2" s="32"/>
      <c r="R2" s="32"/>
      <c r="S2" s="32"/>
      <c r="T2" s="63"/>
      <c r="U2" s="64"/>
      <c r="V2" s="65"/>
      <c r="W2" s="43"/>
    </row>
    <row r="3" spans="1:22" s="21" customFormat="1" ht="51">
      <c r="A3" s="15" t="s">
        <v>5</v>
      </c>
      <c r="B3" s="16" t="s">
        <v>3</v>
      </c>
      <c r="C3" s="17" t="s">
        <v>28</v>
      </c>
      <c r="D3" s="18" t="s">
        <v>4</v>
      </c>
      <c r="E3" s="6" t="s">
        <v>78</v>
      </c>
      <c r="F3" s="8">
        <v>387342.67431711487</v>
      </c>
      <c r="G3" s="8"/>
      <c r="H3" s="8"/>
      <c r="I3" s="8"/>
      <c r="J3" s="8"/>
      <c r="K3" s="8">
        <v>387342.67</v>
      </c>
      <c r="L3" s="8"/>
      <c r="M3" s="8"/>
      <c r="N3" s="47">
        <v>387342.67431711487</v>
      </c>
      <c r="O3" s="8"/>
      <c r="P3" s="8"/>
      <c r="Q3" s="8"/>
      <c r="R3" s="8"/>
      <c r="S3" s="8"/>
      <c r="T3" s="67">
        <v>0</v>
      </c>
      <c r="U3" s="64">
        <f>F3</f>
        <v>387342.67431711487</v>
      </c>
      <c r="V3" s="65" t="str">
        <f>IF(N3=U3,"NO","SI")</f>
        <v>NO</v>
      </c>
    </row>
    <row r="4" spans="1:22" s="21" customFormat="1" ht="51">
      <c r="A4" s="15" t="s">
        <v>6</v>
      </c>
      <c r="B4" s="16" t="s">
        <v>3</v>
      </c>
      <c r="C4" s="17" t="s">
        <v>68</v>
      </c>
      <c r="D4" s="18" t="s">
        <v>4</v>
      </c>
      <c r="E4" s="18" t="s">
        <v>27</v>
      </c>
      <c r="F4" s="8">
        <v>129114.22</v>
      </c>
      <c r="G4" s="8"/>
      <c r="H4" s="8"/>
      <c r="I4" s="8"/>
      <c r="J4" s="8"/>
      <c r="K4" s="8">
        <v>129114.22</v>
      </c>
      <c r="L4" s="8"/>
      <c r="M4" s="8"/>
      <c r="N4" s="47">
        <v>129114.22</v>
      </c>
      <c r="O4" s="8"/>
      <c r="P4" s="8"/>
      <c r="Q4" s="8"/>
      <c r="R4" s="8"/>
      <c r="S4" s="8"/>
      <c r="T4" s="67">
        <v>0</v>
      </c>
      <c r="U4" s="64">
        <f>F4</f>
        <v>129114.22</v>
      </c>
      <c r="V4" s="65" t="str">
        <f>IF(N4=U4,"NO","SI")</f>
        <v>NO</v>
      </c>
    </row>
    <row r="5" spans="1:23" ht="18">
      <c r="A5" s="28"/>
      <c r="B5" s="29"/>
      <c r="C5" s="58" t="s">
        <v>43</v>
      </c>
      <c r="D5" s="5"/>
      <c r="E5" s="5"/>
      <c r="F5" s="30"/>
      <c r="G5" s="31"/>
      <c r="H5" s="30"/>
      <c r="I5" s="31"/>
      <c r="J5" s="30"/>
      <c r="K5" s="30"/>
      <c r="L5" s="30"/>
      <c r="M5" s="30"/>
      <c r="N5" s="30"/>
      <c r="O5" s="30"/>
      <c r="P5" s="32"/>
      <c r="Q5" s="32"/>
      <c r="R5" s="32"/>
      <c r="S5" s="32"/>
      <c r="T5" s="66"/>
      <c r="U5" s="43"/>
      <c r="V5" s="43"/>
      <c r="W5" s="43"/>
    </row>
    <row r="6" spans="1:22" ht="76.5">
      <c r="A6" s="15" t="s">
        <v>7</v>
      </c>
      <c r="B6" s="16" t="s">
        <v>3</v>
      </c>
      <c r="C6" s="17" t="s">
        <v>58</v>
      </c>
      <c r="D6" s="18" t="s">
        <v>4</v>
      </c>
      <c r="E6" s="6" t="s">
        <v>78</v>
      </c>
      <c r="F6" s="8">
        <v>309874.1394536919</v>
      </c>
      <c r="G6" s="8"/>
      <c r="H6" s="8"/>
      <c r="I6" s="8"/>
      <c r="J6" s="8"/>
      <c r="K6" s="8">
        <v>309874.14</v>
      </c>
      <c r="L6" s="8"/>
      <c r="M6" s="8"/>
      <c r="N6" s="47">
        <v>309874.1394536919</v>
      </c>
      <c r="O6" s="8"/>
      <c r="P6" s="8"/>
      <c r="Q6" s="8"/>
      <c r="R6" s="8"/>
      <c r="S6" s="8"/>
      <c r="T6" s="67">
        <v>0</v>
      </c>
      <c r="U6" s="64">
        <f aca="true" t="shared" si="0" ref="U6:U11">F6</f>
        <v>309874.1394536919</v>
      </c>
      <c r="V6" s="65" t="str">
        <f aca="true" t="shared" si="1" ref="V6:V11">IF(N6=U6,"NO","SI")</f>
        <v>NO</v>
      </c>
    </row>
    <row r="7" spans="1:22" ht="51">
      <c r="A7" s="15" t="s">
        <v>8</v>
      </c>
      <c r="B7" s="16" t="s">
        <v>3</v>
      </c>
      <c r="C7" s="17" t="s">
        <v>29</v>
      </c>
      <c r="D7" s="18" t="s">
        <v>4</v>
      </c>
      <c r="E7" s="6" t="s">
        <v>78</v>
      </c>
      <c r="F7" s="8">
        <v>258228.44954474326</v>
      </c>
      <c r="G7" s="8"/>
      <c r="H7" s="8"/>
      <c r="I7" s="8"/>
      <c r="J7" s="8"/>
      <c r="K7" s="8">
        <v>258228.45</v>
      </c>
      <c r="L7" s="8"/>
      <c r="M7" s="8"/>
      <c r="N7" s="47">
        <v>258228.44954474326</v>
      </c>
      <c r="O7" s="8"/>
      <c r="P7" s="8"/>
      <c r="Q7" s="8"/>
      <c r="R7" s="8"/>
      <c r="S7" s="8"/>
      <c r="T7" s="67">
        <v>0</v>
      </c>
      <c r="U7" s="64">
        <f t="shared" si="0"/>
        <v>258228.44954474326</v>
      </c>
      <c r="V7" s="65" t="str">
        <f t="shared" si="1"/>
        <v>NO</v>
      </c>
    </row>
    <row r="8" spans="1:22" ht="51">
      <c r="A8" s="15" t="s">
        <v>9</v>
      </c>
      <c r="B8" s="16" t="s">
        <v>3</v>
      </c>
      <c r="C8" s="17" t="s">
        <v>30</v>
      </c>
      <c r="D8" s="18" t="s">
        <v>4</v>
      </c>
      <c r="E8" s="6" t="s">
        <v>78</v>
      </c>
      <c r="F8" s="8">
        <v>129114.22477237163</v>
      </c>
      <c r="G8" s="8"/>
      <c r="H8" s="8"/>
      <c r="I8" s="8"/>
      <c r="J8" s="8"/>
      <c r="K8" s="8">
        <v>129114.22</v>
      </c>
      <c r="L8" s="8"/>
      <c r="M8" s="8"/>
      <c r="N8" s="47">
        <v>129114.22477237163</v>
      </c>
      <c r="O8" s="8"/>
      <c r="P8" s="8"/>
      <c r="Q8" s="8"/>
      <c r="R8" s="8"/>
      <c r="S8" s="8"/>
      <c r="T8" s="67">
        <v>0</v>
      </c>
      <c r="U8" s="64">
        <f t="shared" si="0"/>
        <v>129114.22477237163</v>
      </c>
      <c r="V8" s="65" t="str">
        <f t="shared" si="1"/>
        <v>NO</v>
      </c>
    </row>
    <row r="9" spans="1:22" ht="51">
      <c r="A9" s="15" t="s">
        <v>10</v>
      </c>
      <c r="B9" s="16" t="s">
        <v>3</v>
      </c>
      <c r="C9" s="17" t="s">
        <v>31</v>
      </c>
      <c r="D9" s="18" t="s">
        <v>23</v>
      </c>
      <c r="E9" s="6" t="s">
        <v>78</v>
      </c>
      <c r="F9" s="8">
        <v>464811.20918053784</v>
      </c>
      <c r="G9" s="8"/>
      <c r="H9" s="8"/>
      <c r="I9" s="8"/>
      <c r="J9" s="8"/>
      <c r="K9" s="8">
        <v>464811.21</v>
      </c>
      <c r="L9" s="8"/>
      <c r="M9" s="8"/>
      <c r="N9" s="47">
        <v>464811.20918053784</v>
      </c>
      <c r="O9" s="8"/>
      <c r="P9" s="8"/>
      <c r="Q9" s="8"/>
      <c r="R9" s="8"/>
      <c r="S9" s="8"/>
      <c r="T9" s="67">
        <v>0</v>
      </c>
      <c r="U9" s="64">
        <f t="shared" si="0"/>
        <v>464811.20918053784</v>
      </c>
      <c r="V9" s="65" t="str">
        <f t="shared" si="1"/>
        <v>NO</v>
      </c>
    </row>
    <row r="10" spans="1:22" ht="51">
      <c r="A10" s="15" t="s">
        <v>11</v>
      </c>
      <c r="B10" s="16" t="s">
        <v>3</v>
      </c>
      <c r="C10" s="17" t="s">
        <v>32</v>
      </c>
      <c r="D10" s="18" t="s">
        <v>15</v>
      </c>
      <c r="E10" s="6" t="s">
        <v>78</v>
      </c>
      <c r="F10" s="8">
        <v>361519.82936264056</v>
      </c>
      <c r="G10" s="8"/>
      <c r="H10" s="8"/>
      <c r="I10" s="8"/>
      <c r="J10" s="8"/>
      <c r="K10" s="8">
        <v>361519.83</v>
      </c>
      <c r="L10" s="8"/>
      <c r="M10" s="8"/>
      <c r="N10" s="47">
        <v>361519.82936264056</v>
      </c>
      <c r="O10" s="8"/>
      <c r="P10" s="8"/>
      <c r="Q10" s="8"/>
      <c r="R10" s="8"/>
      <c r="S10" s="8"/>
      <c r="T10" s="67">
        <v>0</v>
      </c>
      <c r="U10" s="64">
        <f t="shared" si="0"/>
        <v>361519.82936264056</v>
      </c>
      <c r="V10" s="65" t="str">
        <f t="shared" si="1"/>
        <v>NO</v>
      </c>
    </row>
    <row r="11" spans="1:22" ht="63.75">
      <c r="A11" s="15" t="s">
        <v>13</v>
      </c>
      <c r="B11" s="16" t="s">
        <v>3</v>
      </c>
      <c r="C11" s="17" t="s">
        <v>71</v>
      </c>
      <c r="D11" s="18" t="s">
        <v>15</v>
      </c>
      <c r="E11" s="6" t="s">
        <v>78</v>
      </c>
      <c r="F11" s="8">
        <v>516456.9</v>
      </c>
      <c r="G11" s="8"/>
      <c r="H11" s="8"/>
      <c r="I11" s="8"/>
      <c r="J11" s="8"/>
      <c r="K11" s="8">
        <v>516456.9</v>
      </c>
      <c r="L11" s="8"/>
      <c r="M11" s="8">
        <v>598206.35</v>
      </c>
      <c r="N11" s="47">
        <v>598206.35</v>
      </c>
      <c r="O11" s="8"/>
      <c r="P11" s="8"/>
      <c r="Q11" s="8"/>
      <c r="R11" s="8"/>
      <c r="S11" s="8"/>
      <c r="T11" s="67">
        <v>0</v>
      </c>
      <c r="U11" s="64">
        <f t="shared" si="0"/>
        <v>516456.9</v>
      </c>
      <c r="V11" s="65" t="str">
        <f t="shared" si="1"/>
        <v>SI</v>
      </c>
    </row>
    <row r="12" spans="1:19" ht="51">
      <c r="A12" s="15" t="s">
        <v>12</v>
      </c>
      <c r="B12" s="16" t="s">
        <v>3</v>
      </c>
      <c r="C12" s="17" t="s">
        <v>59</v>
      </c>
      <c r="D12" s="49" t="s">
        <v>15</v>
      </c>
      <c r="E12" s="6" t="s">
        <v>78</v>
      </c>
      <c r="F12" s="6"/>
      <c r="G12" s="6"/>
      <c r="H12" s="6"/>
      <c r="I12" s="6"/>
      <c r="J12" s="6"/>
      <c r="K12" s="6"/>
      <c r="L12" s="6"/>
      <c r="M12" s="6"/>
      <c r="N12" s="47"/>
      <c r="O12" s="56">
        <v>60000</v>
      </c>
      <c r="P12" s="51"/>
      <c r="Q12" s="51"/>
      <c r="R12" s="51"/>
      <c r="S12" s="54">
        <v>60000</v>
      </c>
    </row>
    <row r="13" spans="1:19" ht="18">
      <c r="A13" s="15"/>
      <c r="B13" s="16"/>
      <c r="C13" s="58" t="s">
        <v>64</v>
      </c>
      <c r="D13" s="49"/>
      <c r="E13" s="6"/>
      <c r="F13" s="6"/>
      <c r="G13" s="6"/>
      <c r="H13" s="6"/>
      <c r="I13" s="6"/>
      <c r="J13" s="6"/>
      <c r="K13" s="6"/>
      <c r="L13" s="6"/>
      <c r="M13" s="6"/>
      <c r="N13" s="47"/>
      <c r="O13" s="56"/>
      <c r="P13" s="51"/>
      <c r="Q13" s="51"/>
      <c r="R13" s="51"/>
      <c r="S13" s="54"/>
    </row>
    <row r="14" spans="1:22" ht="102">
      <c r="A14" s="15" t="s">
        <v>21</v>
      </c>
      <c r="B14" s="16" t="s">
        <v>3</v>
      </c>
      <c r="C14" s="17" t="s">
        <v>73</v>
      </c>
      <c r="D14" s="3" t="s">
        <v>15</v>
      </c>
      <c r="E14" s="3" t="s">
        <v>51</v>
      </c>
      <c r="F14" s="8"/>
      <c r="G14" s="9"/>
      <c r="H14" s="8"/>
      <c r="I14" s="8"/>
      <c r="J14" s="22"/>
      <c r="K14" s="8">
        <v>895082.3</v>
      </c>
      <c r="L14" s="8"/>
      <c r="M14" s="8"/>
      <c r="N14" s="47">
        <v>895082.3</v>
      </c>
      <c r="O14" s="55"/>
      <c r="P14" s="55"/>
      <c r="Q14" s="55"/>
      <c r="R14" s="55"/>
      <c r="S14" s="48"/>
      <c r="T14" s="67">
        <v>0</v>
      </c>
      <c r="U14" s="64">
        <f>K14</f>
        <v>895082.3</v>
      </c>
      <c r="V14" s="65" t="str">
        <f>IF(N14=U14,"NO","SI")</f>
        <v>NO</v>
      </c>
    </row>
    <row r="15" spans="1:23" ht="18">
      <c r="A15" s="28"/>
      <c r="B15" s="29"/>
      <c r="C15" s="58" t="s">
        <v>44</v>
      </c>
      <c r="D15" s="5"/>
      <c r="E15" s="5"/>
      <c r="F15" s="30"/>
      <c r="G15" s="31"/>
      <c r="H15" s="30"/>
      <c r="I15" s="31"/>
      <c r="J15" s="30"/>
      <c r="K15" s="30"/>
      <c r="L15" s="30"/>
      <c r="M15" s="30"/>
      <c r="N15" s="47"/>
      <c r="O15" s="30"/>
      <c r="P15" s="32"/>
      <c r="Q15" s="32"/>
      <c r="R15" s="32"/>
      <c r="S15" s="32"/>
      <c r="T15" s="42"/>
      <c r="U15" s="43"/>
      <c r="V15" s="43"/>
      <c r="W15" s="43"/>
    </row>
    <row r="16" spans="1:22" ht="76.5">
      <c r="A16" s="15" t="s">
        <v>45</v>
      </c>
      <c r="B16" s="16" t="s">
        <v>3</v>
      </c>
      <c r="C16" s="17" t="s">
        <v>60</v>
      </c>
      <c r="D16" s="18" t="s">
        <v>4</v>
      </c>
      <c r="E16" s="6" t="s">
        <v>78</v>
      </c>
      <c r="F16" s="8"/>
      <c r="G16" s="10">
        <v>800000000</v>
      </c>
      <c r="H16" s="8">
        <v>413165.5192715892</v>
      </c>
      <c r="I16" s="10">
        <v>800000000</v>
      </c>
      <c r="J16" s="8">
        <v>413165.5192715892</v>
      </c>
      <c r="K16" s="8"/>
      <c r="L16" s="8" t="s">
        <v>67</v>
      </c>
      <c r="M16" s="8"/>
      <c r="N16" s="47">
        <v>413165.5192715892</v>
      </c>
      <c r="O16" s="8"/>
      <c r="P16" s="8"/>
      <c r="Q16" s="8"/>
      <c r="R16" s="8"/>
      <c r="S16" s="8"/>
      <c r="T16" s="67">
        <f>G16</f>
        <v>800000000</v>
      </c>
      <c r="U16" s="64">
        <f>T16/1936.27</f>
        <v>413165.5192715892</v>
      </c>
      <c r="V16" s="65" t="str">
        <f>IF(N16=U16,"NO","SI")</f>
        <v>NO</v>
      </c>
    </row>
    <row r="17" spans="1:22" ht="51">
      <c r="A17" s="15" t="s">
        <v>14</v>
      </c>
      <c r="B17" s="16" t="s">
        <v>3</v>
      </c>
      <c r="C17" s="17" t="s">
        <v>38</v>
      </c>
      <c r="D17" s="18" t="s">
        <v>4</v>
      </c>
      <c r="E17" s="6" t="s">
        <v>78</v>
      </c>
      <c r="F17" s="8"/>
      <c r="G17" s="9">
        <v>950000000</v>
      </c>
      <c r="H17" s="8">
        <v>490634.05413501215</v>
      </c>
      <c r="I17" s="9">
        <v>950000000</v>
      </c>
      <c r="J17" s="8">
        <v>490634.05413501215</v>
      </c>
      <c r="K17" s="8"/>
      <c r="L17" s="8"/>
      <c r="M17" s="8"/>
      <c r="N17" s="47">
        <v>490634.05413501215</v>
      </c>
      <c r="O17" s="8"/>
      <c r="P17" s="8"/>
      <c r="Q17" s="8"/>
      <c r="R17" s="8"/>
      <c r="S17" s="8"/>
      <c r="T17" s="67">
        <f>G17</f>
        <v>950000000</v>
      </c>
      <c r="U17" s="64">
        <f>T17/1936.27</f>
        <v>490634.05413501215</v>
      </c>
      <c r="V17" s="65" t="str">
        <f>IF(N17=U17,"NO","SI")</f>
        <v>NO</v>
      </c>
    </row>
    <row r="18" spans="1:22" ht="51" hidden="1" outlineLevel="1">
      <c r="A18" s="33" t="s">
        <v>39</v>
      </c>
      <c r="B18" s="34" t="s">
        <v>3</v>
      </c>
      <c r="C18" s="35" t="s">
        <v>46</v>
      </c>
      <c r="D18" s="36" t="s">
        <v>4</v>
      </c>
      <c r="E18" s="40" t="s">
        <v>78</v>
      </c>
      <c r="F18" s="38"/>
      <c r="G18" s="37">
        <v>550000000</v>
      </c>
      <c r="H18" s="38">
        <v>284051.2944992176</v>
      </c>
      <c r="I18" s="39">
        <v>0</v>
      </c>
      <c r="J18" s="38">
        <v>0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ht="51" collapsed="1">
      <c r="A19" s="15" t="s">
        <v>47</v>
      </c>
      <c r="B19" s="16" t="s">
        <v>3</v>
      </c>
      <c r="C19" s="17" t="s">
        <v>69</v>
      </c>
      <c r="D19" s="18" t="s">
        <v>4</v>
      </c>
      <c r="E19" s="18" t="s">
        <v>22</v>
      </c>
      <c r="F19" s="8"/>
      <c r="G19" s="8"/>
      <c r="H19" s="8"/>
      <c r="I19" s="23">
        <v>550000000</v>
      </c>
      <c r="J19" s="24">
        <v>284051.3</v>
      </c>
      <c r="K19" s="24"/>
      <c r="L19" s="24"/>
      <c r="M19" s="24"/>
      <c r="N19" s="47">
        <v>284051.3</v>
      </c>
      <c r="O19" s="8"/>
      <c r="P19" s="8"/>
      <c r="Q19" s="8"/>
      <c r="R19" s="8"/>
      <c r="S19" s="8"/>
      <c r="T19" s="67">
        <f>I19</f>
        <v>550000000</v>
      </c>
      <c r="U19" s="64">
        <f>T19/1936.27</f>
        <v>284051.2944992176</v>
      </c>
      <c r="V19" s="65" t="str">
        <f>IF(N19=U19,"NO","SI")</f>
        <v>SI</v>
      </c>
    </row>
    <row r="20" spans="1:22" ht="51">
      <c r="A20" s="15" t="s">
        <v>48</v>
      </c>
      <c r="B20" s="16" t="s">
        <v>3</v>
      </c>
      <c r="C20" s="17" t="s">
        <v>40</v>
      </c>
      <c r="D20" s="18" t="s">
        <v>15</v>
      </c>
      <c r="E20" s="6" t="s">
        <v>78</v>
      </c>
      <c r="F20" s="8"/>
      <c r="G20" s="9">
        <v>800000000</v>
      </c>
      <c r="H20" s="8">
        <v>413165.5192715892</v>
      </c>
      <c r="I20" s="9">
        <v>800000000</v>
      </c>
      <c r="J20" s="8">
        <v>413165.5192715892</v>
      </c>
      <c r="K20" s="8"/>
      <c r="L20" s="8"/>
      <c r="M20" s="8"/>
      <c r="N20" s="47">
        <v>413165.5192715892</v>
      </c>
      <c r="O20" s="8"/>
      <c r="P20" s="8"/>
      <c r="Q20" s="8"/>
      <c r="R20" s="8"/>
      <c r="S20" s="8"/>
      <c r="T20" s="67">
        <f>G20</f>
        <v>800000000</v>
      </c>
      <c r="U20" s="64">
        <f>T20/1936.27</f>
        <v>413165.5192715892</v>
      </c>
      <c r="V20" s="65" t="str">
        <f>IF(N20=U20,"NO","SI")</f>
        <v>NO</v>
      </c>
    </row>
    <row r="21" spans="1:22" ht="51">
      <c r="A21" s="15" t="s">
        <v>70</v>
      </c>
      <c r="B21" s="16" t="s">
        <v>3</v>
      </c>
      <c r="C21" s="17" t="s">
        <v>49</v>
      </c>
      <c r="D21" s="18" t="s">
        <v>15</v>
      </c>
      <c r="E21" s="6" t="s">
        <v>78</v>
      </c>
      <c r="F21" s="8"/>
      <c r="G21" s="9">
        <v>800000000</v>
      </c>
      <c r="H21" s="8">
        <v>413165.5192715892</v>
      </c>
      <c r="I21" s="9">
        <v>800000000</v>
      </c>
      <c r="J21" s="8">
        <v>413165.5192715892</v>
      </c>
      <c r="K21" s="8"/>
      <c r="L21" s="59" t="s">
        <v>67</v>
      </c>
      <c r="M21" s="8"/>
      <c r="N21" s="47">
        <v>413165.5192715892</v>
      </c>
      <c r="O21" s="8"/>
      <c r="P21" s="8"/>
      <c r="Q21" s="8"/>
      <c r="R21" s="8"/>
      <c r="S21" s="8"/>
      <c r="T21" s="67">
        <f>G21</f>
        <v>800000000</v>
      </c>
      <c r="U21" s="64">
        <f>T21/1936.27</f>
        <v>413165.5192715892</v>
      </c>
      <c r="V21" s="65" t="str">
        <f>IF(N21=U21,"NO","SI")</f>
        <v>NO</v>
      </c>
    </row>
    <row r="22" spans="1:22" ht="51">
      <c r="A22" s="15" t="s">
        <v>16</v>
      </c>
      <c r="B22" s="16" t="s">
        <v>3</v>
      </c>
      <c r="C22" s="17" t="s">
        <v>61</v>
      </c>
      <c r="D22" s="18" t="s">
        <v>15</v>
      </c>
      <c r="E22" s="18" t="s">
        <v>62</v>
      </c>
      <c r="F22" s="8"/>
      <c r="G22" s="9">
        <v>150000000</v>
      </c>
      <c r="H22" s="8">
        <v>77468.53486342297</v>
      </c>
      <c r="I22" s="9">
        <v>150000000</v>
      </c>
      <c r="J22" s="8">
        <v>77468.53486342297</v>
      </c>
      <c r="K22" s="8"/>
      <c r="L22" s="8"/>
      <c r="M22" s="8"/>
      <c r="N22" s="47">
        <v>77468.53486342297</v>
      </c>
      <c r="O22" s="8"/>
      <c r="P22" s="8"/>
      <c r="Q22" s="8"/>
      <c r="R22" s="8"/>
      <c r="S22" s="8"/>
      <c r="T22" s="67">
        <f>G22</f>
        <v>150000000</v>
      </c>
      <c r="U22" s="64">
        <f>T22/1936.27</f>
        <v>77468.53486342297</v>
      </c>
      <c r="V22" s="65" t="str">
        <f>IF(N22=U22,"NO","SI")</f>
        <v>NO</v>
      </c>
    </row>
    <row r="23" spans="1:19" ht="51">
      <c r="A23" s="15" t="s">
        <v>17</v>
      </c>
      <c r="B23" s="16"/>
      <c r="C23" s="27" t="s">
        <v>72</v>
      </c>
      <c r="D23" s="3" t="s">
        <v>15</v>
      </c>
      <c r="E23" s="6" t="s">
        <v>78</v>
      </c>
      <c r="F23" s="8"/>
      <c r="G23" s="9">
        <v>1000000000</v>
      </c>
      <c r="H23" s="8">
        <v>516456.8990894865</v>
      </c>
      <c r="I23" s="9">
        <v>1000000000</v>
      </c>
      <c r="J23" s="8">
        <v>516456.8990894865</v>
      </c>
      <c r="K23" s="8"/>
      <c r="L23" s="8"/>
      <c r="M23" s="8">
        <v>0</v>
      </c>
      <c r="N23" s="47"/>
      <c r="O23" s="8"/>
      <c r="P23" s="8"/>
      <c r="Q23" s="8"/>
      <c r="R23" s="8"/>
      <c r="S23" s="8"/>
    </row>
    <row r="24" spans="1:22" ht="51">
      <c r="A24" s="25" t="s">
        <v>17</v>
      </c>
      <c r="B24" s="26" t="s">
        <v>19</v>
      </c>
      <c r="C24" s="46" t="s">
        <v>55</v>
      </c>
      <c r="D24" s="3" t="s">
        <v>15</v>
      </c>
      <c r="E24" s="6" t="s">
        <v>78</v>
      </c>
      <c r="F24" s="8"/>
      <c r="G24" s="23"/>
      <c r="H24" s="45"/>
      <c r="I24" s="22"/>
      <c r="J24" s="22"/>
      <c r="K24" s="8"/>
      <c r="L24" s="8"/>
      <c r="M24" s="24">
        <v>176479</v>
      </c>
      <c r="N24" s="47">
        <v>176479</v>
      </c>
      <c r="O24" s="8"/>
      <c r="P24" s="8"/>
      <c r="Q24" s="8"/>
      <c r="R24" s="8"/>
      <c r="S24" s="8"/>
      <c r="T24" s="67">
        <f>I24</f>
        <v>0</v>
      </c>
      <c r="U24" s="64">
        <f>M24</f>
        <v>176479</v>
      </c>
      <c r="V24" s="65" t="str">
        <f>IF(N24=U24,"NO","SI")</f>
        <v>NO</v>
      </c>
    </row>
    <row r="25" spans="1:22" ht="63.75">
      <c r="A25" s="25" t="s">
        <v>17</v>
      </c>
      <c r="B25" s="26" t="s">
        <v>20</v>
      </c>
      <c r="C25" s="46" t="s">
        <v>56</v>
      </c>
      <c r="D25" s="3" t="s">
        <v>15</v>
      </c>
      <c r="E25" s="6" t="s">
        <v>78</v>
      </c>
      <c r="F25" s="8"/>
      <c r="G25" s="23"/>
      <c r="H25" s="45"/>
      <c r="I25" s="22"/>
      <c r="J25" s="22"/>
      <c r="K25" s="8"/>
      <c r="L25" s="8"/>
      <c r="M25" s="8">
        <v>258228.44954474326</v>
      </c>
      <c r="N25" s="47">
        <v>258228.44954474326</v>
      </c>
      <c r="O25" s="8"/>
      <c r="P25" s="8"/>
      <c r="Q25" s="8"/>
      <c r="R25" s="8"/>
      <c r="S25" s="8"/>
      <c r="T25" s="67">
        <f>I25</f>
        <v>0</v>
      </c>
      <c r="U25" s="64">
        <f>M25</f>
        <v>258228.44954474326</v>
      </c>
      <c r="V25" s="65" t="str">
        <f>IF(N25=U25,"NO","SI")</f>
        <v>NO</v>
      </c>
    </row>
    <row r="26" spans="1:22" ht="51">
      <c r="A26" s="15" t="s">
        <v>18</v>
      </c>
      <c r="B26" s="16" t="s">
        <v>3</v>
      </c>
      <c r="C26" s="17" t="s">
        <v>50</v>
      </c>
      <c r="D26" s="3" t="s">
        <v>15</v>
      </c>
      <c r="E26" s="6" t="s">
        <v>78</v>
      </c>
      <c r="F26" s="8"/>
      <c r="G26" s="8"/>
      <c r="H26" s="8"/>
      <c r="I26" s="9">
        <v>1000000000</v>
      </c>
      <c r="J26" s="8">
        <v>516456.8990894865</v>
      </c>
      <c r="K26" s="8"/>
      <c r="L26" s="8"/>
      <c r="M26" s="8">
        <v>0</v>
      </c>
      <c r="N26" s="47">
        <v>0</v>
      </c>
      <c r="O26" s="55"/>
      <c r="P26" s="56">
        <v>634000</v>
      </c>
      <c r="Q26" s="56">
        <v>634000</v>
      </c>
      <c r="R26" s="56">
        <v>595500</v>
      </c>
      <c r="S26" s="53">
        <v>595500</v>
      </c>
      <c r="T26" s="67">
        <f>I26</f>
        <v>1000000000</v>
      </c>
      <c r="U26" s="64">
        <f>T26/1936.27</f>
        <v>516456.8990894865</v>
      </c>
      <c r="V26" s="65" t="str">
        <f>IF(N26=U26,"NO","SI")</f>
        <v>SI</v>
      </c>
    </row>
    <row r="27" spans="1:22" ht="102">
      <c r="A27" s="15" t="s">
        <v>21</v>
      </c>
      <c r="B27" s="16" t="s">
        <v>3</v>
      </c>
      <c r="C27" s="17" t="s">
        <v>74</v>
      </c>
      <c r="D27" s="3" t="s">
        <v>15</v>
      </c>
      <c r="E27" s="3" t="s">
        <v>51</v>
      </c>
      <c r="F27" s="8"/>
      <c r="G27" s="9">
        <v>12000000000</v>
      </c>
      <c r="H27" s="8">
        <v>6197482.78907384</v>
      </c>
      <c r="I27" s="8"/>
      <c r="J27" s="8"/>
      <c r="K27" s="8"/>
      <c r="L27" s="8"/>
      <c r="M27" s="8"/>
      <c r="N27" s="47">
        <v>6197482.789073838</v>
      </c>
      <c r="O27" s="55"/>
      <c r="P27" s="55"/>
      <c r="Q27" s="55"/>
      <c r="R27" s="55"/>
      <c r="S27" s="48"/>
      <c r="T27" s="67">
        <f>G27</f>
        <v>12000000000</v>
      </c>
      <c r="U27" s="64">
        <f>T27/1936.27</f>
        <v>6197482.789073838</v>
      </c>
      <c r="V27" s="65" t="str">
        <f>IF(N27=U27,"NO","SI")</f>
        <v>NO</v>
      </c>
    </row>
    <row r="30" spans="1:21" ht="12.75">
      <c r="A30" s="69"/>
      <c r="B30" s="70"/>
      <c r="C30" s="68" t="s">
        <v>79</v>
      </c>
      <c r="D30" s="69"/>
      <c r="E30" s="71"/>
      <c r="F30" s="72"/>
      <c r="G30" s="72"/>
      <c r="H30" s="72"/>
      <c r="I30" s="72"/>
      <c r="J30" s="72"/>
      <c r="K30" s="72"/>
      <c r="L30" s="72"/>
      <c r="M30" s="72"/>
      <c r="N30" s="73">
        <f>SUM(N2:N29)</f>
        <v>12257134.082062883</v>
      </c>
      <c r="T30" s="74">
        <f>SUM(T2:T29)</f>
        <v>17050000000</v>
      </c>
      <c r="U30" s="74">
        <f>SUM(U2:U29)</f>
        <v>12691841.525651587</v>
      </c>
    </row>
    <row r="31" ht="12.75">
      <c r="N31" s="47"/>
    </row>
    <row r="32" ht="12.75">
      <c r="N32" s="47"/>
    </row>
    <row r="33" ht="12.75">
      <c r="N33" s="47"/>
    </row>
    <row r="34" ht="12.75">
      <c r="N34" s="47"/>
    </row>
    <row r="35" ht="12.75">
      <c r="N35" s="47"/>
    </row>
    <row r="36" ht="12.75">
      <c r="N36" s="47"/>
    </row>
    <row r="37" ht="12.75">
      <c r="N37" s="47"/>
    </row>
    <row r="38" ht="12.75">
      <c r="N38" s="47"/>
    </row>
    <row r="39" ht="12.75">
      <c r="N39" s="47"/>
    </row>
    <row r="40" ht="12.75">
      <c r="N40" s="47"/>
    </row>
    <row r="41" ht="12.75">
      <c r="N41" s="47"/>
    </row>
    <row r="42" ht="12.75">
      <c r="N42" s="47"/>
    </row>
    <row r="43" ht="12.75">
      <c r="N43" s="47"/>
    </row>
    <row r="44" ht="12.75">
      <c r="N44" s="47"/>
    </row>
    <row r="45" ht="12.75">
      <c r="N45" s="47"/>
    </row>
    <row r="46" ht="12.75">
      <c r="N46" s="47"/>
    </row>
    <row r="47" ht="12.75">
      <c r="N47" s="47"/>
    </row>
    <row r="48" ht="12.75">
      <c r="N48" s="47"/>
    </row>
    <row r="49" ht="12.75">
      <c r="N49" s="47"/>
    </row>
    <row r="50" ht="12.75">
      <c r="N50" s="47"/>
    </row>
    <row r="51" ht="12.75">
      <c r="N51" s="47"/>
    </row>
    <row r="52" ht="12.75">
      <c r="N52" s="47"/>
    </row>
    <row r="53" ht="12.75">
      <c r="N53" s="47"/>
    </row>
    <row r="54" ht="12.75">
      <c r="N54" s="47"/>
    </row>
    <row r="55" ht="12.75">
      <c r="N55" s="47"/>
    </row>
    <row r="56" ht="12.75">
      <c r="N56" s="47"/>
    </row>
    <row r="57" ht="12.75">
      <c r="N57" s="47"/>
    </row>
    <row r="58" ht="12.75">
      <c r="N58" s="47"/>
    </row>
    <row r="59" ht="12.75">
      <c r="N59" s="47"/>
    </row>
    <row r="60" ht="12.75">
      <c r="N60" s="47"/>
    </row>
    <row r="61" ht="12.75">
      <c r="N61" s="47"/>
    </row>
    <row r="62" ht="12.75">
      <c r="N62" s="47"/>
    </row>
    <row r="63" ht="12.75">
      <c r="N63" s="47"/>
    </row>
  </sheetData>
  <conditionalFormatting sqref="O30:O64 O19:O27 O6:O17 F3:S4">
    <cfRule type="cellIs" priority="1" dxfId="0" operator="equal" stopIfTrue="1">
      <formula>0</formula>
    </cfRule>
  </conditionalFormatting>
  <printOptions gridLines="1" horizontalCentered="1"/>
  <pageMargins left="0.2" right="0.28" top="1.24" bottom="0.71" header="0.71" footer="0.56"/>
  <pageSetup horizontalDpi="300" verticalDpi="300" orientation="landscape" pageOrder="overThenDown" paperSize="9" scale="75" r:id="rId1"/>
  <headerFooter alignWithMargins="0">
    <oddHeader>&amp;C&amp;12LEGGE 183/1989 BACINI REGIONALI ROMAGNOLI - PROGRAMMA 1998-2001</oddHeader>
    <oddFooter>&amp;LRegione Emilia-Romagna
Direzione Generale Ambiente e Difesa del Suolo e della Costa&amp;Cp.&amp;P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 ROMAGNA</dc:creator>
  <cp:keywords/>
  <dc:description/>
  <cp:lastModifiedBy>Regione Emilia-Romagna</cp:lastModifiedBy>
  <cp:lastPrinted>2005-06-22T14:04:50Z</cp:lastPrinted>
  <dcterms:created xsi:type="dcterms:W3CDTF">2001-03-01T11:30:16Z</dcterms:created>
  <dcterms:modified xsi:type="dcterms:W3CDTF">2011-06-30T13:00:08Z</dcterms:modified>
  <cp:category/>
  <cp:version/>
  <cp:contentType/>
  <cp:contentStatus/>
</cp:coreProperties>
</file>